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форма 2П_действующие" sheetId="1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Print_Area_0" localSheetId="0">'форма 2П_действующие'!$A$2:$H$85</definedName>
    <definedName name="_xlnm.Print_Titles" localSheetId="0">'форма 2П_действующие'!$5:$6</definedName>
    <definedName name="_xlnm.Print_Area" localSheetId="0">'форма 2П_действующие'!$A$1:$H$85</definedName>
  </definedNames>
  <calcPr fullCalcOnLoad="1"/>
</workbook>
</file>

<file path=xl/sharedStrings.xml><?xml version="1.0" encoding="utf-8"?>
<sst xmlns="http://schemas.openxmlformats.org/spreadsheetml/2006/main" count="241" uniqueCount="136">
  <si>
    <t>Администрация муниципального образования Вындиноостровское сельское поселение</t>
  </si>
  <si>
    <t>Волховского муниципального района Ленинградской области</t>
  </si>
  <si>
    <t>Основные показатели прогноза социально-экономического развития муниципального образования 
Ленинградской области на 2024-2026 годы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</si>
  <si>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</si>
  <si>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</si>
  <si>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</si>
  <si>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</si>
  <si>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</si>
  <si>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</si>
  <si>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</si>
  <si>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</si>
  <si>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(на 1 января года)</t>
  </si>
  <si>
    <t>Человек</t>
  </si>
  <si>
    <t>1.1</t>
  </si>
  <si>
    <t>в том числе: городское</t>
  </si>
  <si>
    <t>1.2</t>
  </si>
  <si>
    <t xml:space="preserve">                      сельское</t>
  </si>
  <si>
    <t>2</t>
  </si>
  <si>
    <t>Численность населения среднегодовая</t>
  </si>
  <si>
    <t>3</t>
  </si>
  <si>
    <t>Число родившихся (без учета мертворожденных)</t>
  </si>
  <si>
    <t>4</t>
  </si>
  <si>
    <t>Число умерших</t>
  </si>
  <si>
    <t>5</t>
  </si>
  <si>
    <t>Естественный прирост ( -убыль)</t>
  </si>
  <si>
    <t>6</t>
  </si>
  <si>
    <t>Число прибывших</t>
  </si>
  <si>
    <t>60</t>
  </si>
  <si>
    <t>7</t>
  </si>
  <si>
    <t>Число убывших</t>
  </si>
  <si>
    <t>25</t>
  </si>
  <si>
    <t>45</t>
  </si>
  <si>
    <t>8</t>
  </si>
  <si>
    <t>Миграционный прирост (-убыль)</t>
  </si>
  <si>
    <t>9</t>
  </si>
  <si>
    <t>Общий коэффициент рождаемости</t>
  </si>
  <si>
    <t>чел. на 1 тыс. чел. населения</t>
  </si>
  <si>
    <t>10</t>
  </si>
  <si>
    <t>Общий коэффициент смертности</t>
  </si>
  <si>
    <t>11</t>
  </si>
  <si>
    <t>Коэффициент естественного прироста (убыли)</t>
  </si>
  <si>
    <t>12</t>
  </si>
  <si>
    <t>Коэффициент миграционного прироста (убыли)</t>
  </si>
  <si>
    <t>II</t>
  </si>
  <si>
    <t>Промышленное производство</t>
  </si>
  <si>
    <t>1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</si>
  <si>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</si>
  <si>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единиц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</si>
  <si>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</si>
  <si>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тыс. руб.</t>
  </si>
  <si>
    <t>% к предыдущему году в действующих ценах</t>
  </si>
  <si>
    <t>III</t>
  </si>
  <si>
    <t>Сельское хозяйство</t>
  </si>
  <si>
    <t xml:space="preserve">Продукция сельского хозяйства </t>
  </si>
  <si>
    <t>Продукция растениеводства</t>
  </si>
  <si>
    <t>Продукция животноводства</t>
  </si>
  <si>
    <t>IV</t>
  </si>
  <si>
    <t>Строительство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</si>
  <si>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</si>
  <si>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</si>
  <si>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Ввод в действие объектов социально-культурной сферы за счет всех источников финансирования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</si>
  <si>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</si>
  <si>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</si>
  <si>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V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</si>
  <si>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</si>
  <si>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</si>
  <si>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</si>
  <si>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t>Протяженность автодорог общего пользования местного значения с твердым покрытием (на конец года)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</si>
  <si>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</si>
  <si>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%</t>
  </si>
  <si>
    <t>VI</t>
  </si>
  <si>
    <t>Потребительский рынок</t>
  </si>
  <si>
    <t xml:space="preserve">Оборот розничной торговли </t>
  </si>
  <si>
    <t xml:space="preserve">Объем платных услуг населению 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</si>
  <si>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</si>
  <si>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</si>
  <si>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</si>
  <si>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 xml:space="preserve">1 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</si>
  <si>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</si>
  <si>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 xml:space="preserve">- </t>
  </si>
  <si>
    <t>-</t>
  </si>
  <si>
    <t>VII</t>
  </si>
  <si>
    <t>Малое и среднее предпринимательство</t>
  </si>
  <si>
    <t>Количество малых и средних предприятий, включая микропредприятия (на конец года)</t>
  </si>
  <si>
    <t>Среднесписочная численность работников на предприятиях малого и среднего предпринимательства (включая микропредприятия)</t>
  </si>
  <si>
    <t>человек</t>
  </si>
  <si>
    <t>13</t>
  </si>
  <si>
    <t>Число индивидуальных предпринимателей (физических лиц, действующих без образования юридического лица)</t>
  </si>
  <si>
    <t>VIII</t>
  </si>
  <si>
    <t>Инвестиции</t>
  </si>
  <si>
    <t>Инвестиции в основной капитал</t>
  </si>
  <si>
    <t>IX</t>
  </si>
  <si>
    <t xml:space="preserve">Консолидированный бюджет муниципального образования </t>
  </si>
  <si>
    <t>Доходы консолидированного бюджета муниципального образования, всего</t>
  </si>
  <si>
    <t>Собственные (налоговые и неналоговые)</t>
  </si>
  <si>
    <t>1.1.1</t>
  </si>
  <si>
    <t>Налоговые доходы</t>
  </si>
  <si>
    <t>1.1.2</t>
  </si>
  <si>
    <t>Неналоговые доходы</t>
  </si>
  <si>
    <t>Безвозмездные поступления</t>
  </si>
  <si>
    <t>Расходы консолидированного бюджета муниципального образования, всего</t>
  </si>
  <si>
    <t>2.1</t>
  </si>
  <si>
    <t xml:space="preserve">    в том числе муниципальные программы</t>
  </si>
  <si>
    <t>Дефицит/профицит (-/+) консолидированного бюджета муниципального образования</t>
  </si>
  <si>
    <t>Муниципальный долг</t>
  </si>
  <si>
    <t>млн руб.</t>
  </si>
  <si>
    <t>X</t>
  </si>
  <si>
    <t>Рынок труда и занятость населения</t>
  </si>
  <si>
    <t>Численность занятых в экономике (среднегодовая)</t>
  </si>
  <si>
    <t>150</t>
  </si>
  <si>
    <t>155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</si>
  <si>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</si>
  <si>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</si>
  <si>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</si>
  <si>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</si>
  <si>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Среднесписочная численность работников организаций (без внешних совместителей)</t>
  </si>
  <si>
    <t>Среднемесячная номинальная начисленная заработная плата в целом по муниципальному образованию</t>
  </si>
  <si>
    <t>Рублей</t>
  </si>
  <si>
    <t>% к предыдущему году</t>
  </si>
  <si>
    <t>Фонд начисленной заработной платы всех работников по муниципальному образованию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</si>
  <si>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</si>
  <si>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</si>
  <si>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</si>
  <si>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</si>
  <si>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>посещений в смену на 1 тыс. населения</t>
  </si>
  <si>
    <t>общедоступными библиотеками</t>
  </si>
  <si>
    <t>ед. на 1000 населения</t>
  </si>
  <si>
    <t>1.3</t>
  </si>
  <si>
    <t xml:space="preserve">учреждениями культурно-досугового типа </t>
  </si>
  <si>
    <t>1.4</t>
  </si>
  <si>
    <t>дошкольными образовательными учреждениями</t>
  </si>
  <si>
    <t>мест на 1000 детей в возрасте 1-6 лет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</si>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</sst>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_)"/>
    <numFmt numFmtId="165" formatCode="#,##0.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0"/>
      <name val="Courier New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4" fontId="4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" xfId="52"/>
    <cellStyle name="Обычный 2" xfId="53"/>
    <cellStyle name="Обычный 25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="65" zoomScaleNormal="65" workbookViewId="0" topLeftCell="B1">
      <selection activeCell="A1" sqref="A1:H1"/>
    </sheetView>
  </sheetViews>
  <sheetFormatPr defaultColWidth="9.140625" defaultRowHeight="15"/>
  <cols>
    <col min="1" max="1" width="9.00390625" style="13" customWidth="1"/>
    <col min="2" max="2" width="51.57421875" style="14" customWidth="1"/>
    <col min="3" max="3" width="19.8515625" style="15" customWidth="1"/>
    <col min="4" max="4" width="12.57421875" style="15" customWidth="1"/>
    <col min="5" max="5" width="15.00390625" style="15" customWidth="1"/>
    <col min="6" max="6" width="12.8515625" style="15" customWidth="1"/>
    <col min="7" max="7" width="12.421875" style="15" customWidth="1"/>
    <col min="8" max="8" width="14.421875" style="15" customWidth="1"/>
    <col min="9" max="9" width="5.57421875" style="16" customWidth="1"/>
    <col min="10" max="16384" width="9.140625" style="16" customWidth="1"/>
  </cols>
  <sheetData>
    <row r="1" spans="1:8" ht="18.7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8.75">
      <c r="A2" s="12" t="s">
        <v>1</v>
      </c>
      <c r="B2" s="12"/>
      <c r="C2" s="12"/>
      <c r="D2" s="12"/>
      <c r="E2" s="12"/>
      <c r="F2" s="12"/>
      <c r="G2" s="12"/>
      <c r="H2" s="12"/>
    </row>
    <row r="3" spans="1:8" s="15" customFormat="1" ht="35.25" customHeight="1">
      <c r="A3" s="11" t="s">
        <v>2</v>
      </c>
      <c r="B3" s="11"/>
      <c r="C3" s="11"/>
      <c r="D3" s="11"/>
      <c r="E3" s="11"/>
      <c r="F3" s="11"/>
      <c r="G3" s="11"/>
      <c r="H3" s="11"/>
    </row>
    <row r="4" spans="1:8" ht="15.75">
      <c r="A4" s="18"/>
      <c r="B4" s="19"/>
      <c r="C4" s="20"/>
      <c r="D4" s="20"/>
      <c r="E4" s="20"/>
      <c r="F4" s="20"/>
      <c r="G4" s="20"/>
      <c r="H4" s="20"/>
    </row>
    <row r="5" spans="1:8" ht="15.75" customHeight="1">
      <c r="A5" s="10" t="s">
        <v>3</v>
      </c>
      <c r="B5" s="9" t="s">
        <v>4</v>
      </c>
      <c r="C5" s="10" t="s">
        <v>5</v>
      </c>
      <c r="D5" s="21" t="s">
        <v>6</v>
      </c>
      <c r="E5" s="21" t="s">
        <v>7</v>
      </c>
      <c r="F5" s="10" t="s">
        <v>8</v>
      </c>
      <c r="G5" s="10"/>
      <c r="H5" s="10"/>
    </row>
    <row r="6" spans="1:8" ht="15.75">
      <c r="A6" s="10"/>
      <c r="B6" s="9"/>
      <c r="C6" s="10"/>
      <c r="D6" s="23">
        <v>2022</v>
      </c>
      <c r="E6" s="21">
        <v>2023</v>
      </c>
      <c r="F6" s="23">
        <v>2024</v>
      </c>
      <c r="G6" s="23">
        <v>2025</v>
      </c>
      <c r="H6" s="23">
        <v>2026</v>
      </c>
    </row>
    <row r="7" spans="1:8" ht="15.75">
      <c r="A7" s="24" t="s">
        <v>9</v>
      </c>
      <c r="B7" s="22" t="s">
        <v>10</v>
      </c>
      <c r="C7" s="25"/>
      <c r="D7" s="25"/>
      <c r="E7" s="25"/>
      <c r="F7" s="25"/>
      <c r="G7" s="25"/>
      <c r="H7" s="25"/>
    </row>
    <row r="8" spans="1:8" ht="15.75">
      <c r="A8" s="26">
        <v>1</v>
      </c>
      <c r="B8" s="27" t="s">
        <v>11</v>
      </c>
      <c r="C8" s="23" t="s">
        <v>12</v>
      </c>
      <c r="D8" s="28">
        <v>1721</v>
      </c>
      <c r="E8" s="28">
        <f>D8+D14+D17</f>
        <v>1706</v>
      </c>
      <c r="F8" s="28">
        <f>E8+E14+E17</f>
        <v>1727</v>
      </c>
      <c r="G8" s="28">
        <f>F8+F14+F17</f>
        <v>1742</v>
      </c>
      <c r="H8" s="28">
        <f>G8+G14+G17</f>
        <v>1757</v>
      </c>
    </row>
    <row r="9" spans="1:8" ht="15.75">
      <c r="A9" s="26" t="s">
        <v>13</v>
      </c>
      <c r="B9" s="27" t="s">
        <v>14</v>
      </c>
      <c r="C9" s="23" t="s">
        <v>12</v>
      </c>
      <c r="D9" s="28"/>
      <c r="E9" s="28"/>
      <c r="F9" s="28"/>
      <c r="G9" s="28"/>
      <c r="H9" s="28"/>
    </row>
    <row r="10" spans="1:8" ht="15.75">
      <c r="A10" s="26" t="s">
        <v>15</v>
      </c>
      <c r="B10" s="27" t="s">
        <v>16</v>
      </c>
      <c r="C10" s="23" t="s">
        <v>12</v>
      </c>
      <c r="D10" s="28">
        <v>1721</v>
      </c>
      <c r="E10" s="28">
        <f>E8-E9</f>
        <v>1706</v>
      </c>
      <c r="F10" s="28">
        <f>F8-F9</f>
        <v>1727</v>
      </c>
      <c r="G10" s="28">
        <f>G8-G9</f>
        <v>1742</v>
      </c>
      <c r="H10" s="28">
        <f>H8-H9</f>
        <v>1757</v>
      </c>
    </row>
    <row r="11" spans="1:8" ht="15.75">
      <c r="A11" s="29" t="s">
        <v>17</v>
      </c>
      <c r="B11" s="27" t="s">
        <v>18</v>
      </c>
      <c r="C11" s="23" t="s">
        <v>12</v>
      </c>
      <c r="D11" s="28">
        <v>1721</v>
      </c>
      <c r="E11" s="28">
        <f>(E8+F8)/2</f>
        <v>1716.5</v>
      </c>
      <c r="F11" s="28">
        <f>(F8+G8)/2</f>
        <v>1734.5</v>
      </c>
      <c r="G11" s="28">
        <f>(G8+H8)/2</f>
        <v>1749.5</v>
      </c>
      <c r="H11" s="28">
        <f>(H8+(H8+H14+H17))/2</f>
        <v>1764.5</v>
      </c>
    </row>
    <row r="12" spans="1:8" ht="15.75">
      <c r="A12" s="29" t="s">
        <v>19</v>
      </c>
      <c r="B12" s="27" t="s">
        <v>20</v>
      </c>
      <c r="C12" s="23" t="s">
        <v>12</v>
      </c>
      <c r="D12" s="26">
        <v>6</v>
      </c>
      <c r="E12" s="26">
        <v>4</v>
      </c>
      <c r="F12" s="26">
        <v>6</v>
      </c>
      <c r="G12" s="26">
        <v>6</v>
      </c>
      <c r="H12" s="26">
        <v>6</v>
      </c>
    </row>
    <row r="13" spans="1:8" ht="15.75">
      <c r="A13" s="29" t="s">
        <v>21</v>
      </c>
      <c r="B13" s="27" t="s">
        <v>22</v>
      </c>
      <c r="C13" s="23" t="s">
        <v>12</v>
      </c>
      <c r="D13" s="26">
        <v>19</v>
      </c>
      <c r="E13" s="26">
        <v>11</v>
      </c>
      <c r="F13" s="26">
        <v>6</v>
      </c>
      <c r="G13" s="26">
        <v>6</v>
      </c>
      <c r="H13" s="26">
        <v>6</v>
      </c>
    </row>
    <row r="14" spans="1:8" ht="15.75">
      <c r="A14" s="29" t="s">
        <v>23</v>
      </c>
      <c r="B14" s="27" t="s">
        <v>24</v>
      </c>
      <c r="C14" s="23" t="s">
        <v>12</v>
      </c>
      <c r="D14" s="28">
        <f>D12-D13</f>
        <v>-13</v>
      </c>
      <c r="E14" s="28">
        <f>E12-E13</f>
        <v>-7</v>
      </c>
      <c r="F14" s="28">
        <f>F12-F13</f>
        <v>0</v>
      </c>
      <c r="G14" s="28">
        <f>G12-G13</f>
        <v>0</v>
      </c>
      <c r="H14" s="28">
        <f>H12-H13</f>
        <v>0</v>
      </c>
    </row>
    <row r="15" spans="1:8" ht="15.75">
      <c r="A15" s="29" t="s">
        <v>25</v>
      </c>
      <c r="B15" s="27" t="s">
        <v>26</v>
      </c>
      <c r="C15" s="23" t="s">
        <v>12</v>
      </c>
      <c r="D15" s="26">
        <v>48</v>
      </c>
      <c r="E15" s="26">
        <v>53</v>
      </c>
      <c r="F15" s="26" t="s">
        <v>27</v>
      </c>
      <c r="G15" s="26" t="s">
        <v>27</v>
      </c>
      <c r="H15" s="26" t="s">
        <v>27</v>
      </c>
    </row>
    <row r="16" spans="1:8" ht="15.75">
      <c r="A16" s="29" t="s">
        <v>28</v>
      </c>
      <c r="B16" s="27" t="s">
        <v>29</v>
      </c>
      <c r="C16" s="23" t="s">
        <v>12</v>
      </c>
      <c r="D16" s="26">
        <v>50</v>
      </c>
      <c r="E16" s="26" t="s">
        <v>30</v>
      </c>
      <c r="F16" s="26" t="s">
        <v>31</v>
      </c>
      <c r="G16" s="26" t="s">
        <v>31</v>
      </c>
      <c r="H16" s="26" t="s">
        <v>31</v>
      </c>
    </row>
    <row r="17" spans="1:8" ht="15.75">
      <c r="A17" s="29" t="s">
        <v>32</v>
      </c>
      <c r="B17" s="27" t="s">
        <v>33</v>
      </c>
      <c r="C17" s="23" t="s">
        <v>12</v>
      </c>
      <c r="D17" s="28">
        <f>D15-D16</f>
        <v>-2</v>
      </c>
      <c r="E17" s="28">
        <f>E15-E16</f>
        <v>28</v>
      </c>
      <c r="F17" s="28">
        <f>F15-F16</f>
        <v>15</v>
      </c>
      <c r="G17" s="28">
        <f>G15-G16</f>
        <v>15</v>
      </c>
      <c r="H17" s="28">
        <f>H15-H16</f>
        <v>15</v>
      </c>
    </row>
    <row r="18" spans="1:8" ht="31.5">
      <c r="A18" s="29" t="s">
        <v>34</v>
      </c>
      <c r="B18" s="27" t="s">
        <v>35</v>
      </c>
      <c r="C18" s="23" t="s">
        <v>36</v>
      </c>
      <c r="D18" s="28">
        <f>D12/D11*1000</f>
        <v>3.486345148169669</v>
      </c>
      <c r="E18" s="28">
        <f>E12/E11*1000</f>
        <v>2.330323332362365</v>
      </c>
      <c r="F18" s="28">
        <f>F12/F11*1000</f>
        <v>3.459210147016431</v>
      </c>
      <c r="G18" s="28">
        <f>G12/G11*1000</f>
        <v>3.4295513003715348</v>
      </c>
      <c r="H18" s="28">
        <f>H12/H11*1000</f>
        <v>3.4003967129498442</v>
      </c>
    </row>
    <row r="19" spans="1:8" ht="31.5">
      <c r="A19" s="29" t="s">
        <v>37</v>
      </c>
      <c r="B19" s="27" t="s">
        <v>38</v>
      </c>
      <c r="C19" s="23" t="s">
        <v>36</v>
      </c>
      <c r="D19" s="28">
        <f>D13/D11*1000</f>
        <v>11.04009296920395</v>
      </c>
      <c r="E19" s="28">
        <f>E13/E11*1000</f>
        <v>6.408389163996504</v>
      </c>
      <c r="F19" s="28">
        <f>F13/F11*1000</f>
        <v>3.459210147016431</v>
      </c>
      <c r="G19" s="28">
        <f>G13/G11*1000</f>
        <v>3.4295513003715348</v>
      </c>
      <c r="H19" s="28">
        <f>H13/H11*1000</f>
        <v>3.4003967129498442</v>
      </c>
    </row>
    <row r="20" spans="1:8" ht="31.5">
      <c r="A20" s="29" t="s">
        <v>39</v>
      </c>
      <c r="B20" s="27" t="s">
        <v>40</v>
      </c>
      <c r="C20" s="23" t="s">
        <v>36</v>
      </c>
      <c r="D20" s="28">
        <f>D18-D19</f>
        <v>-7.553747821034282</v>
      </c>
      <c r="E20" s="28">
        <f>E18-E19</f>
        <v>-4.078065831634139</v>
      </c>
      <c r="F20" s="28">
        <f>F18-F19</f>
        <v>0</v>
      </c>
      <c r="G20" s="28">
        <f>G18-G19</f>
        <v>0</v>
      </c>
      <c r="H20" s="28">
        <f>H18-H19</f>
        <v>0</v>
      </c>
    </row>
    <row r="21" spans="1:8" ht="31.5">
      <c r="A21" s="29" t="s">
        <v>41</v>
      </c>
      <c r="B21" s="27" t="s">
        <v>42</v>
      </c>
      <c r="C21" s="23" t="s">
        <v>36</v>
      </c>
      <c r="D21" s="28">
        <f>D17/D11*1000</f>
        <v>-1.1621150493898895</v>
      </c>
      <c r="E21" s="28">
        <f>E17/E11*1000</f>
        <v>16.31226332653656</v>
      </c>
      <c r="F21" s="28">
        <f>F17/F11*1000</f>
        <v>8.648025367541077</v>
      </c>
      <c r="G21" s="28">
        <f>G17/G11*1000</f>
        <v>8.573878250928837</v>
      </c>
      <c r="H21" s="28">
        <f>H17/H11*1000</f>
        <v>8.50099178237461</v>
      </c>
    </row>
    <row r="22" spans="1:8" ht="15.75">
      <c r="A22" s="30" t="s">
        <v>43</v>
      </c>
      <c r="B22" s="31" t="s">
        <v>44</v>
      </c>
      <c r="C22" s="32"/>
      <c r="D22" s="32"/>
      <c r="E22" s="32"/>
      <c r="F22" s="32"/>
      <c r="G22" s="32"/>
      <c r="H22" s="32"/>
    </row>
    <row r="23" spans="1:8" ht="63">
      <c r="A23" s="33" t="s">
        <v>45</v>
      </c>
      <c r="B23" s="34" t="s">
        <v>46</v>
      </c>
      <c r="C23" s="35" t="s">
        <v>47</v>
      </c>
      <c r="D23" s="32"/>
      <c r="E23" s="32"/>
      <c r="F23" s="32"/>
      <c r="G23" s="32"/>
      <c r="H23" s="32"/>
    </row>
    <row r="24" spans="1:8" ht="38.25" customHeight="1">
      <c r="A24" s="8" t="s">
        <v>17</v>
      </c>
      <c r="B24" s="7" t="s">
        <v>48</v>
      </c>
      <c r="C24" s="23" t="s">
        <v>49</v>
      </c>
      <c r="D24" s="28"/>
      <c r="E24" s="28"/>
      <c r="F24" s="28"/>
      <c r="G24" s="28"/>
      <c r="H24" s="28"/>
    </row>
    <row r="25" spans="1:8" ht="46.5" customHeight="1">
      <c r="A25" s="8"/>
      <c r="B25" s="7"/>
      <c r="C25" s="35" t="s">
        <v>50</v>
      </c>
      <c r="D25" s="28"/>
      <c r="E25" s="28" t="e">
        <f>E24/D24*100</f>
        <v>#DIV/0!</v>
      </c>
      <c r="F25" s="28" t="e">
        <f>F24/E24*100</f>
        <v>#DIV/0!</v>
      </c>
      <c r="G25" s="28" t="e">
        <f>G24/F24*100</f>
        <v>#DIV/0!</v>
      </c>
      <c r="H25" s="28" t="e">
        <f>H24/G24*100</f>
        <v>#DIV/0!</v>
      </c>
    </row>
    <row r="26" spans="1:8" ht="15" customHeight="1">
      <c r="A26" s="37" t="s">
        <v>51</v>
      </c>
      <c r="B26" s="9" t="s">
        <v>52</v>
      </c>
      <c r="C26" s="9"/>
      <c r="D26" s="9"/>
      <c r="E26" s="9"/>
      <c r="F26" s="9"/>
      <c r="G26" s="9"/>
      <c r="H26" s="9"/>
    </row>
    <row r="27" spans="1:8" ht="15.75" customHeight="1">
      <c r="A27" s="6">
        <v>1</v>
      </c>
      <c r="B27" s="5" t="s">
        <v>53</v>
      </c>
      <c r="C27" s="23" t="s">
        <v>49</v>
      </c>
      <c r="D27" s="28">
        <f>D29+D31</f>
        <v>0</v>
      </c>
      <c r="E27" s="28">
        <f>E29+E31</f>
        <v>0</v>
      </c>
      <c r="F27" s="28">
        <f>F29+F31</f>
        <v>0</v>
      </c>
      <c r="G27" s="28">
        <f>G29+G31</f>
        <v>0</v>
      </c>
      <c r="H27" s="28">
        <f>H29+H31</f>
        <v>0</v>
      </c>
    </row>
    <row r="28" spans="1:8" ht="63">
      <c r="A28" s="6"/>
      <c r="B28" s="5"/>
      <c r="C28" s="35" t="s">
        <v>50</v>
      </c>
      <c r="D28" s="28"/>
      <c r="E28" s="28" t="e">
        <f>E27/D27*100</f>
        <v>#DIV/0!</v>
      </c>
      <c r="F28" s="28" t="e">
        <f>F27/E27*100</f>
        <v>#DIV/0!</v>
      </c>
      <c r="G28" s="28" t="e">
        <f>G27/F27*100</f>
        <v>#DIV/0!</v>
      </c>
      <c r="H28" s="28" t="e">
        <f>H27/G27*100</f>
        <v>#DIV/0!</v>
      </c>
    </row>
    <row r="29" spans="1:8" ht="15.75" customHeight="1">
      <c r="A29" s="6" t="s">
        <v>13</v>
      </c>
      <c r="B29" s="5" t="s">
        <v>54</v>
      </c>
      <c r="C29" s="23" t="s">
        <v>49</v>
      </c>
      <c r="D29" s="28"/>
      <c r="E29" s="28"/>
      <c r="F29" s="28"/>
      <c r="G29" s="28"/>
      <c r="H29" s="28"/>
    </row>
    <row r="30" spans="1:8" ht="63">
      <c r="A30" s="6"/>
      <c r="B30" s="5"/>
      <c r="C30" s="35" t="s">
        <v>50</v>
      </c>
      <c r="D30" s="28"/>
      <c r="E30" s="28" t="e">
        <f>E29/D29*100</f>
        <v>#DIV/0!</v>
      </c>
      <c r="F30" s="28" t="e">
        <f>F29/E29*100</f>
        <v>#DIV/0!</v>
      </c>
      <c r="G30" s="28" t="e">
        <f>G29/F29*100</f>
        <v>#DIV/0!</v>
      </c>
      <c r="H30" s="28" t="e">
        <f>H29/G29*100</f>
        <v>#DIV/0!</v>
      </c>
    </row>
    <row r="31" spans="1:8" ht="15.75" customHeight="1">
      <c r="A31" s="6" t="s">
        <v>15</v>
      </c>
      <c r="B31" s="5" t="s">
        <v>55</v>
      </c>
      <c r="C31" s="23" t="s">
        <v>49</v>
      </c>
      <c r="D31" s="28"/>
      <c r="E31" s="28"/>
      <c r="F31" s="28"/>
      <c r="G31" s="28"/>
      <c r="H31" s="28"/>
    </row>
    <row r="32" spans="1:8" ht="63" customHeight="1">
      <c r="A32" s="6"/>
      <c r="B32" s="5"/>
      <c r="C32" s="4" t="s">
        <v>50</v>
      </c>
      <c r="D32" s="3"/>
      <c r="E32" s="3" t="e">
        <f>E31/D31*100</f>
        <v>#DIV/0!</v>
      </c>
      <c r="F32" s="3" t="e">
        <f>F31/E31*100</f>
        <v>#DIV/0!</v>
      </c>
      <c r="G32" s="3" t="e">
        <f>G31/F31*100</f>
        <v>#DIV/0!</v>
      </c>
      <c r="H32" s="3" t="e">
        <f>H31/G31*100</f>
        <v>#DIV/0!</v>
      </c>
    </row>
    <row r="33" spans="1:8" ht="15.75">
      <c r="A33" s="6"/>
      <c r="B33" s="5"/>
      <c r="C33" s="4"/>
      <c r="D33" s="3"/>
      <c r="E33" s="3"/>
      <c r="F33" s="3"/>
      <c r="G33" s="3"/>
      <c r="H33" s="3"/>
    </row>
    <row r="34" spans="1:8" ht="15.75">
      <c r="A34" s="37" t="s">
        <v>56</v>
      </c>
      <c r="B34" s="22" t="s">
        <v>57</v>
      </c>
      <c r="C34" s="25"/>
      <c r="D34" s="25"/>
      <c r="E34" s="25"/>
      <c r="F34" s="25"/>
      <c r="G34" s="25"/>
      <c r="H34" s="25"/>
    </row>
    <row r="35" spans="1:8" ht="31.5">
      <c r="A35" s="29" t="s">
        <v>45</v>
      </c>
      <c r="B35" s="27" t="s">
        <v>58</v>
      </c>
      <c r="C35" s="23" t="s">
        <v>59</v>
      </c>
      <c r="D35" s="28"/>
      <c r="E35" s="28"/>
      <c r="F35" s="28"/>
      <c r="G35" s="28"/>
      <c r="H35" s="28"/>
    </row>
    <row r="36" spans="1:8" ht="31.5">
      <c r="A36" s="29" t="s">
        <v>17</v>
      </c>
      <c r="B36" s="27" t="s">
        <v>60</v>
      </c>
      <c r="C36" s="23" t="s">
        <v>47</v>
      </c>
      <c r="D36" s="28"/>
      <c r="E36" s="28"/>
      <c r="F36" s="28"/>
      <c r="G36" s="28"/>
      <c r="H36" s="28"/>
    </row>
    <row r="37" spans="1:8" ht="31.5">
      <c r="A37" s="29">
        <v>3</v>
      </c>
      <c r="B37" s="27" t="s">
        <v>61</v>
      </c>
      <c r="C37" s="23" t="s">
        <v>62</v>
      </c>
      <c r="D37" s="28"/>
      <c r="E37" s="28">
        <f>E35/E8</f>
        <v>0</v>
      </c>
      <c r="F37" s="28">
        <f>F35/F8</f>
        <v>0</v>
      </c>
      <c r="G37" s="28">
        <f>G35/G8</f>
        <v>0</v>
      </c>
      <c r="H37" s="28">
        <f>H35/H8</f>
        <v>0</v>
      </c>
    </row>
    <row r="38" spans="1:8" ht="15.75">
      <c r="A38" s="37" t="s">
        <v>63</v>
      </c>
      <c r="B38" s="22" t="s">
        <v>64</v>
      </c>
      <c r="C38" s="25"/>
      <c r="D38" s="25"/>
      <c r="E38" s="25"/>
      <c r="F38" s="25"/>
      <c r="G38" s="25"/>
      <c r="H38" s="25"/>
    </row>
    <row r="39" spans="1:8" ht="31.5">
      <c r="A39" s="29" t="s">
        <v>45</v>
      </c>
      <c r="B39" s="27" t="s">
        <v>65</v>
      </c>
      <c r="C39" s="23" t="s">
        <v>66</v>
      </c>
      <c r="D39" s="28">
        <v>15.7</v>
      </c>
      <c r="E39" s="28">
        <v>15.7</v>
      </c>
      <c r="F39" s="28">
        <v>15.7</v>
      </c>
      <c r="G39" s="28">
        <v>15.7</v>
      </c>
      <c r="H39" s="28">
        <v>15.7</v>
      </c>
    </row>
    <row r="40" spans="1:8" ht="47.25">
      <c r="A40" s="29" t="s">
        <v>17</v>
      </c>
      <c r="B40" s="27" t="s">
        <v>67</v>
      </c>
      <c r="C40" s="23" t="s">
        <v>66</v>
      </c>
      <c r="D40" s="28">
        <v>2.63</v>
      </c>
      <c r="E40" s="28">
        <v>2.6</v>
      </c>
      <c r="F40" s="28">
        <v>2.6</v>
      </c>
      <c r="G40" s="28">
        <v>2.6</v>
      </c>
      <c r="H40" s="28">
        <v>2.6</v>
      </c>
    </row>
    <row r="41" spans="1:8" ht="78.75">
      <c r="A41" s="29" t="s">
        <v>19</v>
      </c>
      <c r="B41" s="27" t="s">
        <v>68</v>
      </c>
      <c r="C41" s="23" t="s">
        <v>69</v>
      </c>
      <c r="D41" s="28">
        <v>16.6</v>
      </c>
      <c r="E41" s="28">
        <f>E40/E39*100</f>
        <v>16.56050955414013</v>
      </c>
      <c r="F41" s="28">
        <f>F40/F39*100</f>
        <v>16.56050955414013</v>
      </c>
      <c r="G41" s="28">
        <f>G40/G39*100</f>
        <v>16.56050955414013</v>
      </c>
      <c r="H41" s="28">
        <f>H40/H39*100</f>
        <v>16.56050955414013</v>
      </c>
    </row>
    <row r="42" spans="1:8" ht="15.75">
      <c r="A42" s="37" t="s">
        <v>70</v>
      </c>
      <c r="B42" s="22" t="s">
        <v>71</v>
      </c>
      <c r="C42" s="25"/>
      <c r="D42" s="25"/>
      <c r="E42" s="25"/>
      <c r="F42" s="25"/>
      <c r="G42" s="25"/>
      <c r="H42" s="25"/>
    </row>
    <row r="43" spans="1:8" ht="15.75" customHeight="1">
      <c r="A43" s="2">
        <v>1</v>
      </c>
      <c r="B43" s="5" t="s">
        <v>72</v>
      </c>
      <c r="C43" s="23" t="s">
        <v>49</v>
      </c>
      <c r="D43" s="28"/>
      <c r="E43" s="28"/>
      <c r="F43" s="28"/>
      <c r="G43" s="28"/>
      <c r="H43" s="28"/>
    </row>
    <row r="44" spans="1:8" ht="63">
      <c r="A44" s="2"/>
      <c r="B44" s="5"/>
      <c r="C44" s="35" t="s">
        <v>50</v>
      </c>
      <c r="D44" s="28"/>
      <c r="E44" s="28" t="e">
        <f>E43/D43*100</f>
        <v>#DIV/0!</v>
      </c>
      <c r="F44" s="28" t="e">
        <f>F43/E43*100</f>
        <v>#DIV/0!</v>
      </c>
      <c r="G44" s="28" t="e">
        <f>G43/F43*100</f>
        <v>#DIV/0!</v>
      </c>
      <c r="H44" s="28" t="e">
        <f>H43/G43*100</f>
        <v>#DIV/0!</v>
      </c>
    </row>
    <row r="45" spans="1:8" ht="15.75" customHeight="1">
      <c r="A45" s="1" t="s">
        <v>17</v>
      </c>
      <c r="B45" s="7" t="s">
        <v>73</v>
      </c>
      <c r="C45" s="23" t="s">
        <v>49</v>
      </c>
      <c r="D45" s="28"/>
      <c r="E45" s="28"/>
      <c r="F45" s="28"/>
      <c r="G45" s="28"/>
      <c r="H45" s="28"/>
    </row>
    <row r="46" spans="1:8" ht="63">
      <c r="A46" s="1"/>
      <c r="B46" s="7"/>
      <c r="C46" s="35" t="s">
        <v>50</v>
      </c>
      <c r="D46" s="28"/>
      <c r="E46" s="28" t="e">
        <f>E45/D45*100</f>
        <v>#DIV/0!</v>
      </c>
      <c r="F46" s="28" t="e">
        <f>F45/E45*100</f>
        <v>#DIV/0!</v>
      </c>
      <c r="G46" s="28" t="e">
        <f>G45/F45*100</f>
        <v>#DIV/0!</v>
      </c>
      <c r="H46" s="28" t="e">
        <f>H45/G45*100</f>
        <v>#DIV/0!</v>
      </c>
    </row>
    <row r="47" spans="1:8" ht="31.5">
      <c r="A47" s="38" t="s">
        <v>19</v>
      </c>
      <c r="B47" s="36" t="s">
        <v>74</v>
      </c>
      <c r="C47" s="35" t="s">
        <v>47</v>
      </c>
      <c r="D47" s="26" t="s">
        <v>19</v>
      </c>
      <c r="E47" s="26" t="s">
        <v>19</v>
      </c>
      <c r="F47" s="26" t="s">
        <v>19</v>
      </c>
      <c r="G47" s="26" t="s">
        <v>19</v>
      </c>
      <c r="H47" s="26" t="s">
        <v>19</v>
      </c>
    </row>
    <row r="48" spans="1:8" ht="31.5">
      <c r="A48" s="38" t="s">
        <v>21</v>
      </c>
      <c r="B48" s="36" t="s">
        <v>75</v>
      </c>
      <c r="C48" s="35" t="s">
        <v>59</v>
      </c>
      <c r="D48" s="26"/>
      <c r="E48" s="26"/>
      <c r="F48" s="26"/>
      <c r="G48" s="26"/>
      <c r="H48" s="26"/>
    </row>
    <row r="49" spans="1:8" ht="31.5">
      <c r="A49" s="38" t="s">
        <v>23</v>
      </c>
      <c r="B49" s="36" t="s">
        <v>76</v>
      </c>
      <c r="C49" s="35" t="s">
        <v>47</v>
      </c>
      <c r="D49" s="26">
        <v>1</v>
      </c>
      <c r="E49" s="26">
        <v>1</v>
      </c>
      <c r="F49" s="26" t="s">
        <v>77</v>
      </c>
      <c r="G49" s="26" t="s">
        <v>77</v>
      </c>
      <c r="H49" s="26" t="s">
        <v>77</v>
      </c>
    </row>
    <row r="50" spans="1:8" ht="63">
      <c r="A50" s="38" t="s">
        <v>25</v>
      </c>
      <c r="B50" s="36" t="s">
        <v>78</v>
      </c>
      <c r="C50" s="35" t="s">
        <v>47</v>
      </c>
      <c r="D50" s="26" t="s">
        <v>79</v>
      </c>
      <c r="E50" s="26" t="s">
        <v>80</v>
      </c>
      <c r="F50" s="26" t="s">
        <v>80</v>
      </c>
      <c r="G50" s="26" t="s">
        <v>80</v>
      </c>
      <c r="H50" s="26" t="s">
        <v>80</v>
      </c>
    </row>
    <row r="51" spans="1:8" ht="15.75">
      <c r="A51" s="37" t="s">
        <v>81</v>
      </c>
      <c r="B51" s="22" t="s">
        <v>82</v>
      </c>
      <c r="C51" s="35"/>
      <c r="D51" s="28"/>
      <c r="E51" s="28"/>
      <c r="F51" s="28"/>
      <c r="G51" s="28"/>
      <c r="H51" s="28"/>
    </row>
    <row r="52" spans="1:8" ht="31.5">
      <c r="A52" s="38" t="s">
        <v>45</v>
      </c>
      <c r="B52" s="27" t="s">
        <v>83</v>
      </c>
      <c r="C52" s="23" t="s">
        <v>47</v>
      </c>
      <c r="D52" s="26">
        <v>4</v>
      </c>
      <c r="E52" s="26">
        <v>4</v>
      </c>
      <c r="F52" s="26">
        <v>4</v>
      </c>
      <c r="G52" s="26">
        <v>4</v>
      </c>
      <c r="H52" s="26" t="s">
        <v>21</v>
      </c>
    </row>
    <row r="53" spans="1:8" ht="63">
      <c r="A53" s="38" t="s">
        <v>17</v>
      </c>
      <c r="B53" s="27" t="s">
        <v>84</v>
      </c>
      <c r="C53" s="23" t="s">
        <v>85</v>
      </c>
      <c r="D53" s="26" t="s">
        <v>86</v>
      </c>
      <c r="E53" s="26" t="s">
        <v>86</v>
      </c>
      <c r="F53" s="26" t="s">
        <v>86</v>
      </c>
      <c r="G53" s="26" t="s">
        <v>86</v>
      </c>
      <c r="H53" s="26" t="s">
        <v>86</v>
      </c>
    </row>
    <row r="54" spans="1:8" ht="47.25">
      <c r="A54" s="38" t="s">
        <v>19</v>
      </c>
      <c r="B54" s="27" t="s">
        <v>87</v>
      </c>
      <c r="C54" s="23" t="s">
        <v>47</v>
      </c>
      <c r="D54" s="26" t="s">
        <v>17</v>
      </c>
      <c r="E54" s="26" t="s">
        <v>17</v>
      </c>
      <c r="F54" s="26" t="s">
        <v>17</v>
      </c>
      <c r="G54" s="26" t="s">
        <v>17</v>
      </c>
      <c r="H54" s="26" t="s">
        <v>17</v>
      </c>
    </row>
    <row r="55" spans="1:8" ht="15.75">
      <c r="A55" s="30" t="s">
        <v>88</v>
      </c>
      <c r="B55" s="31" t="s">
        <v>89</v>
      </c>
      <c r="C55" s="32"/>
      <c r="D55" s="32"/>
      <c r="E55" s="32"/>
      <c r="F55" s="32"/>
      <c r="G55" s="32"/>
      <c r="H55" s="32"/>
    </row>
    <row r="56" spans="1:8" ht="15.75" customHeight="1">
      <c r="A56" s="1">
        <v>1</v>
      </c>
      <c r="B56" s="7" t="s">
        <v>90</v>
      </c>
      <c r="C56" s="23" t="s">
        <v>49</v>
      </c>
      <c r="D56" s="28">
        <v>496</v>
      </c>
      <c r="E56" s="28">
        <v>186</v>
      </c>
      <c r="F56" s="28">
        <v>200</v>
      </c>
      <c r="G56" s="28">
        <v>200</v>
      </c>
      <c r="H56" s="28">
        <v>200</v>
      </c>
    </row>
    <row r="57" spans="1:8" ht="63">
      <c r="A57" s="1"/>
      <c r="B57" s="7"/>
      <c r="C57" s="35" t="s">
        <v>50</v>
      </c>
      <c r="D57" s="28">
        <v>102</v>
      </c>
      <c r="E57" s="28">
        <f>E56/D56*100</f>
        <v>37.5</v>
      </c>
      <c r="F57" s="28">
        <f>F56/E56*100</f>
        <v>107.5268817204301</v>
      </c>
      <c r="G57" s="28">
        <f>G56/F56*100</f>
        <v>100</v>
      </c>
      <c r="H57" s="28">
        <f>H56/G56*100</f>
        <v>100</v>
      </c>
    </row>
    <row r="58" spans="1:8" ht="31.5">
      <c r="A58" s="37" t="s">
        <v>91</v>
      </c>
      <c r="B58" s="22" t="s">
        <v>92</v>
      </c>
      <c r="C58" s="25"/>
      <c r="D58" s="25"/>
      <c r="E58" s="25"/>
      <c r="F58" s="25"/>
      <c r="G58" s="25"/>
      <c r="H58" s="25"/>
    </row>
    <row r="59" spans="1:8" ht="31.5">
      <c r="A59" s="29">
        <v>1</v>
      </c>
      <c r="B59" s="27" t="s">
        <v>93</v>
      </c>
      <c r="C59" s="23" t="s">
        <v>49</v>
      </c>
      <c r="D59" s="28">
        <f>D60+D63</f>
        <v>25404.800000000003</v>
      </c>
      <c r="E59" s="28">
        <f>E60+E63</f>
        <v>13637.9</v>
      </c>
      <c r="F59" s="28">
        <f>F60+F63</f>
        <v>18872.7</v>
      </c>
      <c r="G59" s="28">
        <f>G60+G63</f>
        <v>20115.6</v>
      </c>
      <c r="H59" s="28">
        <f>H60+H63</f>
        <v>21535.5</v>
      </c>
    </row>
    <row r="60" spans="1:8" ht="15.75">
      <c r="A60" s="29" t="s">
        <v>13</v>
      </c>
      <c r="B60" s="27" t="s">
        <v>94</v>
      </c>
      <c r="C60" s="23" t="s">
        <v>49</v>
      </c>
      <c r="D60" s="28">
        <f>D61+D62</f>
        <v>4963.6</v>
      </c>
      <c r="E60" s="28">
        <f>E61+E62</f>
        <v>1141.4</v>
      </c>
      <c r="F60" s="28">
        <f>F61+F62</f>
        <v>4631.1</v>
      </c>
      <c r="G60" s="28">
        <f>G61+G62</f>
        <v>4724.200000000001</v>
      </c>
      <c r="H60" s="28">
        <f>H61+H62</f>
        <v>4758.9</v>
      </c>
    </row>
    <row r="61" spans="1:8" ht="15.75">
      <c r="A61" s="29" t="s">
        <v>95</v>
      </c>
      <c r="B61" s="27" t="s">
        <v>96</v>
      </c>
      <c r="C61" s="23" t="s">
        <v>49</v>
      </c>
      <c r="D61" s="28">
        <v>3584.1</v>
      </c>
      <c r="E61" s="28">
        <v>821.4</v>
      </c>
      <c r="F61" s="28">
        <v>3355.2</v>
      </c>
      <c r="G61" s="28">
        <v>3422.3</v>
      </c>
      <c r="H61" s="28">
        <v>3457</v>
      </c>
    </row>
    <row r="62" spans="1:8" ht="15.75">
      <c r="A62" s="29" t="s">
        <v>97</v>
      </c>
      <c r="B62" s="27" t="s">
        <v>98</v>
      </c>
      <c r="C62" s="23" t="s">
        <v>49</v>
      </c>
      <c r="D62" s="39">
        <v>1379.5</v>
      </c>
      <c r="E62" s="39">
        <v>320</v>
      </c>
      <c r="F62" s="28">
        <v>1275.9</v>
      </c>
      <c r="G62" s="28">
        <v>1301.9</v>
      </c>
      <c r="H62" s="28">
        <v>1301.9</v>
      </c>
    </row>
    <row r="63" spans="1:8" ht="15.75">
      <c r="A63" s="29" t="s">
        <v>15</v>
      </c>
      <c r="B63" s="27" t="s">
        <v>99</v>
      </c>
      <c r="C63" s="23" t="s">
        <v>49</v>
      </c>
      <c r="D63" s="39">
        <v>20441.2</v>
      </c>
      <c r="E63" s="40">
        <v>12496.5</v>
      </c>
      <c r="F63" s="39">
        <v>14241.6</v>
      </c>
      <c r="G63" s="39">
        <v>15391.4</v>
      </c>
      <c r="H63" s="39">
        <v>16776.6</v>
      </c>
    </row>
    <row r="64" spans="1:8" ht="31.5">
      <c r="A64" s="29">
        <v>2</v>
      </c>
      <c r="B64" s="27" t="s">
        <v>100</v>
      </c>
      <c r="C64" s="23" t="s">
        <v>49</v>
      </c>
      <c r="D64" s="39">
        <v>25111.9</v>
      </c>
      <c r="E64" s="39">
        <v>13239</v>
      </c>
      <c r="F64" s="39">
        <v>18872.7</v>
      </c>
      <c r="G64" s="39">
        <v>20115.6</v>
      </c>
      <c r="H64" s="39">
        <v>21535.5</v>
      </c>
    </row>
    <row r="65" spans="1:8" ht="15.75">
      <c r="A65" s="29" t="s">
        <v>101</v>
      </c>
      <c r="B65" s="16" t="s">
        <v>102</v>
      </c>
      <c r="C65" s="23" t="s">
        <v>49</v>
      </c>
      <c r="D65" s="28">
        <v>8006</v>
      </c>
      <c r="E65" s="28">
        <v>3781</v>
      </c>
      <c r="F65" s="28">
        <v>5783.4</v>
      </c>
      <c r="G65" s="28">
        <v>5517</v>
      </c>
      <c r="H65" s="28">
        <v>6000</v>
      </c>
    </row>
    <row r="66" spans="1:8" ht="31.5">
      <c r="A66" s="29">
        <v>3</v>
      </c>
      <c r="B66" s="27" t="s">
        <v>103</v>
      </c>
      <c r="C66" s="23" t="s">
        <v>49</v>
      </c>
      <c r="D66" s="28">
        <f>D59-D64</f>
        <v>292.90000000000146</v>
      </c>
      <c r="E66" s="28">
        <f>E59-E64</f>
        <v>398.89999999999964</v>
      </c>
      <c r="F66" s="28">
        <f>F59-F64</f>
        <v>0</v>
      </c>
      <c r="G66" s="28">
        <f>G59-G64</f>
        <v>0</v>
      </c>
      <c r="H66" s="28">
        <f>H59-H64</f>
        <v>0</v>
      </c>
    </row>
    <row r="67" spans="1:8" ht="15.75" hidden="1">
      <c r="A67" s="29" t="s">
        <v>21</v>
      </c>
      <c r="B67" s="27" t="s">
        <v>104</v>
      </c>
      <c r="C67" s="23" t="s">
        <v>105</v>
      </c>
      <c r="D67" s="28"/>
      <c r="E67" s="28"/>
      <c r="F67" s="28"/>
      <c r="G67" s="28"/>
      <c r="H67" s="28"/>
    </row>
    <row r="68" spans="1:8" ht="15.75">
      <c r="A68" s="37" t="s">
        <v>106</v>
      </c>
      <c r="B68" s="22" t="s">
        <v>107</v>
      </c>
      <c r="C68" s="25"/>
      <c r="D68" s="25"/>
      <c r="E68" s="25"/>
      <c r="F68" s="25"/>
      <c r="G68" s="25"/>
      <c r="H68" s="25"/>
    </row>
    <row r="69" spans="1:8" ht="31.5">
      <c r="A69" s="29">
        <v>1</v>
      </c>
      <c r="B69" s="27" t="s">
        <v>108</v>
      </c>
      <c r="C69" s="23" t="s">
        <v>12</v>
      </c>
      <c r="D69" s="26" t="s">
        <v>109</v>
      </c>
      <c r="E69" s="26" t="s">
        <v>109</v>
      </c>
      <c r="F69" s="26" t="s">
        <v>110</v>
      </c>
      <c r="G69" s="26" t="s">
        <v>110</v>
      </c>
      <c r="H69" s="26" t="s">
        <v>110</v>
      </c>
    </row>
    <row r="70" spans="1:8" ht="47.25">
      <c r="A70" s="29" t="s">
        <v>17</v>
      </c>
      <c r="B70" s="27" t="s">
        <v>111</v>
      </c>
      <c r="C70" s="23" t="s">
        <v>12</v>
      </c>
      <c r="D70" s="41">
        <v>2</v>
      </c>
      <c r="E70" s="26">
        <v>2</v>
      </c>
      <c r="F70" s="26" t="s">
        <v>77</v>
      </c>
      <c r="G70" s="26" t="s">
        <v>77</v>
      </c>
      <c r="H70" s="26" t="s">
        <v>77</v>
      </c>
    </row>
    <row r="71" spans="1:8" ht="31.5">
      <c r="A71" s="29" t="s">
        <v>19</v>
      </c>
      <c r="B71" s="27" t="s">
        <v>112</v>
      </c>
      <c r="C71" s="23" t="s">
        <v>69</v>
      </c>
      <c r="D71" s="42">
        <v>0.32</v>
      </c>
      <c r="E71" s="42">
        <v>0.32</v>
      </c>
      <c r="F71" s="28">
        <v>0.1</v>
      </c>
      <c r="G71" s="28">
        <v>0.1</v>
      </c>
      <c r="H71" s="28">
        <v>0.1</v>
      </c>
    </row>
    <row r="72" spans="1:8" ht="47.25">
      <c r="A72" s="29" t="s">
        <v>21</v>
      </c>
      <c r="B72" s="27" t="s">
        <v>113</v>
      </c>
      <c r="C72" s="23" t="s">
        <v>114</v>
      </c>
      <c r="D72" s="43"/>
      <c r="E72" s="28"/>
      <c r="F72" s="28"/>
      <c r="G72" s="28"/>
      <c r="H72" s="28"/>
    </row>
    <row r="73" spans="1:8" ht="31.5">
      <c r="A73" s="29" t="s">
        <v>23</v>
      </c>
      <c r="B73" s="27" t="s">
        <v>115</v>
      </c>
      <c r="C73" s="23" t="s">
        <v>12</v>
      </c>
      <c r="D73" s="28">
        <v>51</v>
      </c>
      <c r="E73" s="28">
        <v>47</v>
      </c>
      <c r="F73" s="28">
        <v>50</v>
      </c>
      <c r="G73" s="28">
        <v>50</v>
      </c>
      <c r="H73" s="28">
        <v>50</v>
      </c>
    </row>
    <row r="74" spans="1:8" ht="24" customHeight="1">
      <c r="A74" s="6" t="s">
        <v>25</v>
      </c>
      <c r="B74" s="7" t="s">
        <v>116</v>
      </c>
      <c r="C74" s="23" t="s">
        <v>117</v>
      </c>
      <c r="D74" s="28">
        <v>37944.7</v>
      </c>
      <c r="E74" s="28">
        <v>37885.9</v>
      </c>
      <c r="F74" s="28">
        <v>39401.34</v>
      </c>
      <c r="G74" s="28">
        <v>40977.39</v>
      </c>
      <c r="H74" s="28">
        <v>42616.49</v>
      </c>
    </row>
    <row r="75" spans="1:8" ht="28.5" customHeight="1">
      <c r="A75" s="6"/>
      <c r="B75" s="7"/>
      <c r="C75" s="23" t="s">
        <v>118</v>
      </c>
      <c r="D75" s="28">
        <v>98</v>
      </c>
      <c r="E75" s="28">
        <f>E74/D74*100</f>
        <v>99.84503764689141</v>
      </c>
      <c r="F75" s="28">
        <f>F74/E74*100</f>
        <v>104.00001055801762</v>
      </c>
      <c r="G75" s="28">
        <f>G74/F74*100</f>
        <v>103.99999086325491</v>
      </c>
      <c r="H75" s="28">
        <f>H74/G74*100</f>
        <v>104.00001073762873</v>
      </c>
    </row>
    <row r="76" spans="1:8" ht="31.5">
      <c r="A76" s="33" t="s">
        <v>28</v>
      </c>
      <c r="B76" s="36" t="s">
        <v>119</v>
      </c>
      <c r="C76" s="35" t="s">
        <v>49</v>
      </c>
      <c r="D76" s="28"/>
      <c r="E76" s="28">
        <f>E74*E73*12/1000000</f>
        <v>21.3676476</v>
      </c>
      <c r="F76" s="28">
        <f>F74*F73*12/1000000</f>
        <v>23.640803999999996</v>
      </c>
      <c r="G76" s="28">
        <f>G74*G73*12/1000000</f>
        <v>24.586434</v>
      </c>
      <c r="H76" s="28">
        <f>H74*H73*12/1000000</f>
        <v>25.569894</v>
      </c>
    </row>
    <row r="77" spans="1:8" ht="15.75">
      <c r="A77" s="44" t="s">
        <v>120</v>
      </c>
      <c r="B77" s="45" t="s">
        <v>121</v>
      </c>
      <c r="C77" s="46"/>
      <c r="D77" s="46"/>
      <c r="E77" s="46"/>
      <c r="F77" s="46"/>
      <c r="G77" s="46"/>
      <c r="H77" s="46"/>
    </row>
    <row r="78" spans="1:8" ht="15.75">
      <c r="A78" s="47">
        <v>1</v>
      </c>
      <c r="B78" s="46" t="s">
        <v>122</v>
      </c>
      <c r="C78" s="46"/>
      <c r="D78" s="46"/>
      <c r="E78" s="46"/>
      <c r="F78" s="46"/>
      <c r="G78" s="46"/>
      <c r="H78" s="46"/>
    </row>
    <row r="79" spans="1:8" ht="47.25">
      <c r="A79" s="47" t="s">
        <v>13</v>
      </c>
      <c r="B79" s="46" t="s">
        <v>123</v>
      </c>
      <c r="C79" s="35" t="s">
        <v>124</v>
      </c>
      <c r="D79" s="46"/>
      <c r="E79" s="46"/>
      <c r="F79" s="46"/>
      <c r="G79" s="46"/>
      <c r="H79" s="46"/>
    </row>
    <row r="80" spans="1:8" ht="31.5">
      <c r="A80" s="47" t="s">
        <v>15</v>
      </c>
      <c r="B80" s="46" t="s">
        <v>125</v>
      </c>
      <c r="C80" s="35" t="s">
        <v>126</v>
      </c>
      <c r="D80" s="46"/>
      <c r="E80" s="46"/>
      <c r="F80" s="46"/>
      <c r="G80" s="46"/>
      <c r="H80" s="46"/>
    </row>
    <row r="81" spans="1:8" ht="31.5">
      <c r="A81" s="47" t="s">
        <v>127</v>
      </c>
      <c r="B81" s="46" t="s">
        <v>128</v>
      </c>
      <c r="C81" s="35" t="s">
        <v>126</v>
      </c>
      <c r="D81" s="46"/>
      <c r="E81" s="46"/>
      <c r="F81" s="46"/>
      <c r="G81" s="46"/>
      <c r="H81" s="46"/>
    </row>
    <row r="82" spans="1:8" ht="47.25">
      <c r="A82" s="47" t="s">
        <v>129</v>
      </c>
      <c r="B82" s="46" t="s">
        <v>130</v>
      </c>
      <c r="C82" s="35" t="s">
        <v>131</v>
      </c>
      <c r="D82" s="46"/>
      <c r="E82" s="46"/>
      <c r="F82" s="46"/>
      <c r="G82" s="46"/>
      <c r="H82" s="46"/>
    </row>
    <row r="83" spans="1:8" ht="15.75">
      <c r="A83" s="44" t="s">
        <v>132</v>
      </c>
      <c r="B83" s="45" t="s">
        <v>133</v>
      </c>
      <c r="C83" s="42"/>
      <c r="D83" s="46"/>
      <c r="E83" s="46"/>
      <c r="F83" s="46"/>
      <c r="G83" s="46"/>
      <c r="H83" s="46"/>
    </row>
    <row r="84" spans="1:8" ht="31.5">
      <c r="A84" s="48">
        <v>1</v>
      </c>
      <c r="B84" s="27" t="s">
        <v>134</v>
      </c>
      <c r="C84" s="42" t="s">
        <v>114</v>
      </c>
      <c r="D84" s="46">
        <v>0</v>
      </c>
      <c r="E84" s="46">
        <v>1</v>
      </c>
      <c r="F84" s="46">
        <v>1</v>
      </c>
      <c r="G84" s="46">
        <v>0</v>
      </c>
      <c r="H84" s="46">
        <v>0</v>
      </c>
    </row>
    <row r="85" spans="1:8" ht="31.5">
      <c r="A85" s="48">
        <v>2</v>
      </c>
      <c r="B85" s="27" t="s">
        <v>135</v>
      </c>
      <c r="C85" s="42" t="s">
        <v>114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</row>
  </sheetData>
  <sheetProtection/>
  <mergeCells count="30">
    <mergeCell ref="A74:A75"/>
    <mergeCell ref="B74:B75"/>
    <mergeCell ref="A43:A44"/>
    <mergeCell ref="B43:B44"/>
    <mergeCell ref="A45:A46"/>
    <mergeCell ref="B45:B46"/>
    <mergeCell ref="A56:A57"/>
    <mergeCell ref="B56:B57"/>
    <mergeCell ref="D32:D33"/>
    <mergeCell ref="E32:E33"/>
    <mergeCell ref="F32:F33"/>
    <mergeCell ref="G32:G33"/>
    <mergeCell ref="H32:H33"/>
    <mergeCell ref="A29:A30"/>
    <mergeCell ref="B29:B30"/>
    <mergeCell ref="A31:A33"/>
    <mergeCell ref="B31:B33"/>
    <mergeCell ref="C32:C33"/>
    <mergeCell ref="A24:A25"/>
    <mergeCell ref="B24:B25"/>
    <mergeCell ref="B26:H26"/>
    <mergeCell ref="A27:A28"/>
    <mergeCell ref="B27:B28"/>
    <mergeCell ref="A1:H1"/>
    <mergeCell ref="A2:H2"/>
    <mergeCell ref="A3:H3"/>
    <mergeCell ref="A5:A6"/>
    <mergeCell ref="B5:B6"/>
    <mergeCell ref="C5:C6"/>
    <mergeCell ref="F5:H5"/>
  </mergeCells>
  <printOptions/>
  <pageMargins left="0.590277777777778" right="0.590277777777778" top="0.7875" bottom="0.590277777777778" header="0.511811023622047" footer="0.511811023622047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LibreOffice/7.2.3.2$Windows_X86_64 LibreOffice_project/d166454616c1632304285822f9c83ce2e660fd92</Application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>User</dc:creator>
  <cp:keywords/>
  <dc:description/>
  <cp:lastModifiedBy>Пользователь Windows</cp:lastModifiedBy>
  <cp:lastPrinted>2023-09-20T13:17:22Z</cp:lastPrinted>
  <dcterms:created xsi:type="dcterms:W3CDTF">2006-09-28T05:33:49Z</dcterms:created>
  <dcterms:modified xsi:type="dcterms:W3CDTF">2023-10-10T14:21:33Z</dcterms:modified>
  <cp:category/>
  <cp:version/>
  <cp:contentType/>
  <cp:contentStatus/>
  <cp:revision>10</cp:revision>
</cp:coreProperties>
</file>